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eretszámok_2019-2020.II. félév" sheetId="14" r:id="rId1"/>
    <sheet name="Keretszámok_részletezése" sheetId="15" r:id="rId2"/>
  </sheets>
  <definedNames>
    <definedName name="_xlnm._FilterDatabase" localSheetId="0" hidden="1">'Keretszámok_2019-2020.II. félév'!$A$1:$D$1</definedName>
    <definedName name="_xlnm.Print_Area" localSheetId="0">'Keretszámok_2019-2020.II. félév'!$A$1:$E$21</definedName>
  </definedNames>
  <calcPr calcId="152511"/>
</workbook>
</file>

<file path=xl/calcChain.xml><?xml version="1.0" encoding="utf-8"?>
<calcChain xmlns="http://schemas.openxmlformats.org/spreadsheetml/2006/main">
  <c r="D4" i="14" l="1"/>
  <c r="D2" i="14"/>
  <c r="AS15" i="15"/>
  <c r="AS8" i="15"/>
  <c r="AS9" i="15"/>
  <c r="AS11" i="15"/>
  <c r="AS16" i="15" l="1"/>
  <c r="C6" i="14" l="1"/>
  <c r="D6" i="14" s="1"/>
  <c r="C8" i="14"/>
  <c r="D8" i="14" s="1"/>
  <c r="AR16" i="15" l="1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W16" i="15" l="1"/>
  <c r="V4" i="15" l="1"/>
  <c r="X4" i="15" s="1"/>
  <c r="B16" i="15"/>
  <c r="C7" i="14" l="1"/>
  <c r="D7" i="14" s="1"/>
  <c r="C10" i="14" l="1"/>
  <c r="D10" i="14" s="1"/>
  <c r="C11" i="14"/>
  <c r="D11" i="14" s="1"/>
  <c r="C12" i="14"/>
  <c r="D12" i="14" s="1"/>
  <c r="C13" i="14"/>
  <c r="D13" i="14" s="1"/>
  <c r="C14" i="14"/>
  <c r="D14" i="14" s="1"/>
  <c r="C9" i="14"/>
  <c r="D9" i="14" s="1"/>
  <c r="B15" i="14"/>
  <c r="C4" i="14"/>
  <c r="C2" i="14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V15" i="15"/>
  <c r="X15" i="15" s="1"/>
  <c r="V14" i="15"/>
  <c r="X14" i="15" s="1"/>
  <c r="V13" i="15"/>
  <c r="X13" i="15" s="1"/>
  <c r="V12" i="15"/>
  <c r="X12" i="15" s="1"/>
  <c r="V11" i="15"/>
  <c r="X11" i="15" s="1"/>
  <c r="V10" i="15"/>
  <c r="X10" i="15" s="1"/>
  <c r="V9" i="15"/>
  <c r="X9" i="15" s="1"/>
  <c r="V8" i="15"/>
  <c r="X8" i="15" s="1"/>
  <c r="V7" i="15"/>
  <c r="X7" i="15" s="1"/>
  <c r="V6" i="15"/>
  <c r="X6" i="15" s="1"/>
  <c r="V5" i="15"/>
  <c r="X5" i="15" s="1"/>
  <c r="V3" i="15"/>
  <c r="X3" i="15" s="1"/>
  <c r="X16" i="15" l="1"/>
  <c r="AT16" i="15" s="1"/>
  <c r="D15" i="14"/>
  <c r="V16" i="15"/>
  <c r="C15" i="14"/>
</calcChain>
</file>

<file path=xl/sharedStrings.xml><?xml version="1.0" encoding="utf-8"?>
<sst xmlns="http://schemas.openxmlformats.org/spreadsheetml/2006/main" count="90" uniqueCount="45">
  <si>
    <t>Ápoló</t>
  </si>
  <si>
    <t>Ergoterapeuta</t>
  </si>
  <si>
    <t>Fizioterápiás asszisztens</t>
  </si>
  <si>
    <t>Gyakorló klinikai laboratóriumi asszisztens</t>
  </si>
  <si>
    <t>Gyakorló szövettani asszisztens</t>
  </si>
  <si>
    <t>Kardiológiai és angiológiai asszisztens</t>
  </si>
  <si>
    <t>Klinikai laboratóriumi szakasszisztens</t>
  </si>
  <si>
    <t>Klinikai neurofiziológiai asszisztens</t>
  </si>
  <si>
    <t>Mentőápoló</t>
  </si>
  <si>
    <t>Radiográfiai asszisztens</t>
  </si>
  <si>
    <t>Szövettani szakasszisztens</t>
  </si>
  <si>
    <t>Végösszeg</t>
  </si>
  <si>
    <t>Szakképesítés</t>
  </si>
  <si>
    <t>Országos keretszám</t>
  </si>
  <si>
    <t>Csecsemő- és gyermekápoló</t>
  </si>
  <si>
    <t>Összevont keretszám</t>
  </si>
  <si>
    <t>Szakképesítés/Megye</t>
  </si>
  <si>
    <t>Bács-Kiskun</t>
  </si>
  <si>
    <t>Baranya</t>
  </si>
  <si>
    <t>Békés</t>
  </si>
  <si>
    <t>Borsod-Abaúj-Zemplén</t>
  </si>
  <si>
    <t>Budapest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</si>
  <si>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</si>
  <si>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</si>
  <si>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</si>
  <si>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</si>
  <si>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</si>
  <si>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</si>
  <si>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</si>
  <si>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</si>
  <si>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</si>
  <si>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</si>
  <si>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</si>
  <si>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</si>
  <si>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</si>
  <si>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</si>
  <si>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</si>
  <si>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Audiológiai asszisztens és hallásakusztikus</t>
  </si>
  <si>
    <t>Lekötött keret</t>
  </si>
  <si>
    <t>Megemelt összevont keretszám</t>
  </si>
  <si>
    <t>Betöltetlen álláshelyek száma</t>
  </si>
  <si>
    <t>2 éven belül betölthetővé váló álláshelyek száma</t>
  </si>
  <si>
    <t>Nem kerül figyelembe vételre</t>
  </si>
  <si>
    <r>
      <rPr>
        <b/>
        <sz val="11"/>
        <color rgb="FFFF0000"/>
        <rFont val="Calibri"/>
        <family val="2"/>
        <charset val="238"/>
        <scheme val="minor"/>
      </rPr>
      <t xml:space="preserve">Figyelemfelhívás!
</t>
    </r>
    <r>
      <rPr>
        <sz val="11"/>
        <color theme="1"/>
        <rFont val="Calibri"/>
        <family val="2"/>
        <scheme val="minor"/>
      </rPr>
      <t xml:space="preserve">
Amennyiben a beérkezett pályázatok darabszáma adott szakképesítés vonatkozásában meghaladja az országos keretszámot, akkor szakképesítés és szakképesítés-ráépülés esetén (pl. gyakorló ápoló és ápoló) a pályázatok az összevont keretszámokig támogathatóak. 
</t>
    </r>
    <r>
      <rPr>
        <sz val="11"/>
        <rFont val="Calibri"/>
        <family val="2"/>
        <charset val="238"/>
        <scheme val="minor"/>
      </rPr>
      <t>Amennyiben a beérkezett pályázatok darabszáma adott szakképesítés vonatkozásában meghaladja az összevont keretszámot, akkor a pályázati felhívás 3. rangsorolási szintjében felsorolt szakképesítés és szakképesítés-ráépülés esetén az összevont keretszámokhoz hozzáadódik a 2 éven belül betölthetővé váló álláshelyek száma is, és a pályázatok a megemelt összevont keretszámokig támogathatóak.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Ha Ön gyakorló szinten nyújtja be pályázatát, kérjük vegye számításba, hogy</t>
    </r>
    <r>
      <rPr>
        <sz val="11"/>
        <color theme="1"/>
        <rFont val="Calibri"/>
        <family val="2"/>
        <scheme val="minor"/>
      </rPr>
      <t xml:space="preserve"> amennyiben összevont keretszám, vagy megemelt összevont keretszám alapján történik a pályázat támogatása, akkor </t>
    </r>
    <r>
      <rPr>
        <b/>
        <sz val="11"/>
        <color rgb="FFFF0000"/>
        <rFont val="Calibri"/>
        <family val="2"/>
        <charset val="238"/>
        <scheme val="minor"/>
      </rPr>
      <t xml:space="preserve">a szerződés szerinti elhelyezkedésre nagy valószínűséggel csak a szakképesítés-ráépülés elvégzését követően lesz lehetősége. </t>
    </r>
    <r>
      <rPr>
        <sz val="11"/>
        <color theme="1"/>
        <rFont val="Calibri"/>
        <family val="2"/>
        <scheme val="minor"/>
      </rPr>
      <t xml:space="preserve">Amennyiben tehát Önnek nem áll szándékában a gyakorló szint elvégzése után szakképesítés-ráépülésen folytatni a tanulmányait, akkor előfordulhat, hogy nem tud majd az ösztöndíjprogramban előírtak szerint – közfinanszírozott egészségügyi szolgáltatónál, a megszerzett szakképesítésének megfelelő munkakörben – elhelyezkedni, és ezáltal visszafizetési kötelezettsége keletkezhet. 
A pályázat benyújtásáról történő felelősségteljes döntés meghozatala érdekében javasoljuk áttanulmányozni az elhelyezkedési lehetőségeket bemutató táblázatunkat is, mely a https://apololeszek.aeek.hu/fontos-informaciok-tanuloknak oldal Elhelyezkedési lehetőségekhez kapcsolódó dokumentumok alpontja alatt található meg.
</t>
    </r>
    <r>
      <rPr>
        <b/>
        <sz val="11"/>
        <color rgb="FFFF0000"/>
        <rFont val="Calibri"/>
        <family val="2"/>
        <charset val="238"/>
        <scheme val="minor"/>
      </rPr>
      <t>A hazai közfinanszírozott egészségügyi intézmények betöltetlen álláshelyeiről készült legutóbbi HMR felmérés megyei eredményei, illetve a keretszámítás részletezése a Keretszámok_részletezése fülön található, mely alapján a tanulók felmérhetik az aktuális elhelyezkedési lehetőségeket az egyes megyékben az általuk tanult szakképesítés vonatkozásában, továbbá információkat kaphatnak az egyes megyékben 2 éven belül betölthetővé váló álláshelyek számáról a pályázati felhívás 3. rangsorolási szintjében felsorolt szakképesítések és szakképesítés-ráépülések vonatkozásában.</t>
    </r>
  </si>
  <si>
    <t>Csecsemő és gyermekápoló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</si>
</sst>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20" xfId="0" applyNumberForma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Normal="100" zoomScaleSheetLayoutView="100" workbookViewId="0">
      <selection activeCell="A17" sqref="A17:D21"/>
    </sheetView>
  </sheetViews>
  <sheetFormatPr defaultRowHeight="15" x14ac:dyDescent="0.25"/>
  <cols>
    <col min="1" max="1" width="75.140625" style="1" bestFit="1" customWidth="1"/>
    <col min="2" max="3" width="15.7109375" style="3" customWidth="1"/>
    <col min="4" max="4" width="15.7109375" style="1" customWidth="1"/>
    <col min="5" max="5" width="3" style="1" customWidth="1"/>
    <col min="6" max="16384" width="9.140625" style="1"/>
  </cols>
  <sheetData>
    <row r="1" spans="1:4" s="4" customFormat="1" ht="48" thickBot="1" x14ac:dyDescent="0.3">
      <c r="A1" s="10" t="s">
        <v>12</v>
      </c>
      <c r="B1" s="10" t="s">
        <v>13</v>
      </c>
      <c r="C1" s="10" t="s">
        <v>15</v>
      </c>
      <c r="D1" s="10" t="s">
        <v>39</v>
      </c>
    </row>
    <row r="2" spans="1:4" x14ac:dyDescent="0.25">
      <c r="A2" s="28" t="s">
        <v>3</v>
      </c>
      <c r="B2" s="13">
        <v>42</v>
      </c>
      <c r="C2" s="45">
        <f>B2+B3</f>
        <v>106</v>
      </c>
      <c r="D2" s="41">
        <f>C2+C3+79+128</f>
        <v>313</v>
      </c>
    </row>
    <row r="3" spans="1:4" ht="15.75" thickBot="1" x14ac:dyDescent="0.3">
      <c r="A3" s="29" t="s">
        <v>6</v>
      </c>
      <c r="B3" s="14">
        <v>64</v>
      </c>
      <c r="C3" s="46"/>
      <c r="D3" s="42"/>
    </row>
    <row r="4" spans="1:4" x14ac:dyDescent="0.25">
      <c r="A4" s="28" t="s">
        <v>4</v>
      </c>
      <c r="B4" s="13">
        <v>6</v>
      </c>
      <c r="C4" s="45">
        <f>B4+B5</f>
        <v>33</v>
      </c>
      <c r="D4" s="41">
        <f>C4+C5+0+22</f>
        <v>55</v>
      </c>
    </row>
    <row r="5" spans="1:4" ht="15.75" thickBot="1" x14ac:dyDescent="0.3">
      <c r="A5" s="29" t="s">
        <v>10</v>
      </c>
      <c r="B5" s="14">
        <v>27</v>
      </c>
      <c r="C5" s="46"/>
      <c r="D5" s="42"/>
    </row>
    <row r="6" spans="1:4" x14ac:dyDescent="0.25">
      <c r="A6" s="31" t="s">
        <v>0</v>
      </c>
      <c r="B6" s="32">
        <v>1205</v>
      </c>
      <c r="C6" s="33">
        <f t="shared" ref="C6:D8" si="0">B6</f>
        <v>1205</v>
      </c>
      <c r="D6" s="34">
        <f t="shared" si="0"/>
        <v>1205</v>
      </c>
    </row>
    <row r="7" spans="1:4" x14ac:dyDescent="0.25">
      <c r="A7" s="5" t="s">
        <v>37</v>
      </c>
      <c r="B7" s="7">
        <v>11</v>
      </c>
      <c r="C7" s="7">
        <f>B7</f>
        <v>11</v>
      </c>
      <c r="D7" s="7">
        <f>C7</f>
        <v>11</v>
      </c>
    </row>
    <row r="8" spans="1:4" x14ac:dyDescent="0.25">
      <c r="A8" s="35" t="s">
        <v>14</v>
      </c>
      <c r="B8" s="7">
        <v>265</v>
      </c>
      <c r="C8" s="7">
        <f t="shared" si="0"/>
        <v>265</v>
      </c>
      <c r="D8" s="36">
        <f t="shared" si="0"/>
        <v>265</v>
      </c>
    </row>
    <row r="9" spans="1:4" x14ac:dyDescent="0.25">
      <c r="A9" s="5" t="s">
        <v>1</v>
      </c>
      <c r="B9" s="7">
        <v>24</v>
      </c>
      <c r="C9" s="7">
        <f>B9</f>
        <v>24</v>
      </c>
      <c r="D9" s="7">
        <f>C9</f>
        <v>24</v>
      </c>
    </row>
    <row r="10" spans="1:4" x14ac:dyDescent="0.25">
      <c r="A10" s="5" t="s">
        <v>2</v>
      </c>
      <c r="B10" s="7">
        <v>25</v>
      </c>
      <c r="C10" s="8">
        <f t="shared" ref="C10:D14" si="1">B10</f>
        <v>25</v>
      </c>
      <c r="D10" s="8">
        <f t="shared" si="1"/>
        <v>25</v>
      </c>
    </row>
    <row r="11" spans="1:4" x14ac:dyDescent="0.25">
      <c r="A11" s="5" t="s">
        <v>5</v>
      </c>
      <c r="B11" s="7">
        <v>39</v>
      </c>
      <c r="C11" s="8">
        <f t="shared" si="1"/>
        <v>39</v>
      </c>
      <c r="D11" s="8">
        <f t="shared" si="1"/>
        <v>39</v>
      </c>
    </row>
    <row r="12" spans="1:4" x14ac:dyDescent="0.25">
      <c r="A12" s="5" t="s">
        <v>7</v>
      </c>
      <c r="B12" s="7">
        <v>12</v>
      </c>
      <c r="C12" s="8">
        <f t="shared" si="1"/>
        <v>12</v>
      </c>
      <c r="D12" s="8">
        <f t="shared" si="1"/>
        <v>12</v>
      </c>
    </row>
    <row r="13" spans="1:4" ht="15.75" customHeight="1" x14ac:dyDescent="0.25">
      <c r="A13" s="5" t="s">
        <v>8</v>
      </c>
      <c r="B13" s="7">
        <v>35</v>
      </c>
      <c r="C13" s="8">
        <f t="shared" si="1"/>
        <v>35</v>
      </c>
      <c r="D13" s="8">
        <f t="shared" si="1"/>
        <v>35</v>
      </c>
    </row>
    <row r="14" spans="1:4" ht="15.75" thickBot="1" x14ac:dyDescent="0.3">
      <c r="A14" s="6" t="s">
        <v>9</v>
      </c>
      <c r="B14" s="9">
        <v>46</v>
      </c>
      <c r="C14" s="20">
        <f t="shared" si="1"/>
        <v>46</v>
      </c>
      <c r="D14" s="20">
        <f t="shared" si="1"/>
        <v>46</v>
      </c>
    </row>
    <row r="15" spans="1:4" s="2" customFormat="1" ht="16.5" thickBot="1" x14ac:dyDescent="0.3">
      <c r="A15" s="11" t="s">
        <v>11</v>
      </c>
      <c r="B15" s="12">
        <f>SUM(B2:B14)</f>
        <v>1801</v>
      </c>
      <c r="C15" s="21">
        <f>SUM(C2:C14)</f>
        <v>1801</v>
      </c>
      <c r="D15" s="21">
        <f>SUM(D2:D14)</f>
        <v>2030</v>
      </c>
    </row>
    <row r="17" spans="1:4" ht="15" customHeight="1" x14ac:dyDescent="0.25">
      <c r="A17" s="43" t="s">
        <v>43</v>
      </c>
      <c r="B17" s="44"/>
      <c r="C17" s="44"/>
      <c r="D17" s="44"/>
    </row>
    <row r="18" spans="1:4" x14ac:dyDescent="0.25">
      <c r="A18" s="44"/>
      <c r="B18" s="44"/>
      <c r="C18" s="44"/>
      <c r="D18" s="44"/>
    </row>
    <row r="19" spans="1:4" x14ac:dyDescent="0.25">
      <c r="A19" s="44"/>
      <c r="B19" s="44"/>
      <c r="C19" s="44"/>
      <c r="D19" s="44"/>
    </row>
    <row r="20" spans="1:4" ht="127.5" customHeight="1" x14ac:dyDescent="0.25">
      <c r="A20" s="44"/>
      <c r="B20" s="44"/>
      <c r="C20" s="44"/>
      <c r="D20" s="44"/>
    </row>
    <row r="21" spans="1:4" ht="209.25" customHeight="1" x14ac:dyDescent="0.25">
      <c r="A21" s="44"/>
      <c r="B21" s="44"/>
      <c r="C21" s="44"/>
      <c r="D21" s="44"/>
    </row>
  </sheetData>
  <autoFilter ref="A1:D1"/>
  <mergeCells count="5">
    <mergeCell ref="D2:D3"/>
    <mergeCell ref="D4:D5"/>
    <mergeCell ref="A17:D21"/>
    <mergeCell ref="C4:C5"/>
    <mergeCell ref="C2:C3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RowHeight="15" x14ac:dyDescent="0.25"/>
  <cols>
    <col min="1" max="1" width="45.7109375" style="1" customWidth="1"/>
    <col min="2" max="22" width="10.7109375" style="1" customWidth="1"/>
    <col min="23" max="23" width="18.28515625" style="1" customWidth="1"/>
    <col min="24" max="46" width="10.7109375" style="1" customWidth="1"/>
    <col min="47" max="16384" width="9.140625" style="1"/>
  </cols>
  <sheetData>
    <row r="1" spans="1:46" ht="15.75" thickBot="1" x14ac:dyDescent="0.3">
      <c r="A1" s="53" t="s">
        <v>16</v>
      </c>
      <c r="B1" s="55" t="s">
        <v>40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 t="s">
        <v>38</v>
      </c>
      <c r="X1" s="58" t="s">
        <v>13</v>
      </c>
      <c r="Y1" s="60" t="s">
        <v>41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61"/>
      <c r="AT1" s="58" t="s">
        <v>39</v>
      </c>
    </row>
    <row r="2" spans="1:46" s="17" customFormat="1" ht="45.75" thickBot="1" x14ac:dyDescent="0.3">
      <c r="A2" s="54"/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6" t="s">
        <v>23</v>
      </c>
      <c r="I2" s="16" t="s">
        <v>24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  <c r="O2" s="16" t="s">
        <v>30</v>
      </c>
      <c r="P2" s="16" t="s">
        <v>31</v>
      </c>
      <c r="Q2" s="16" t="s">
        <v>32</v>
      </c>
      <c r="R2" s="16" t="s">
        <v>33</v>
      </c>
      <c r="S2" s="16" t="s">
        <v>34</v>
      </c>
      <c r="T2" s="16" t="s">
        <v>35</v>
      </c>
      <c r="U2" s="16" t="s">
        <v>36</v>
      </c>
      <c r="V2" s="27" t="s">
        <v>11</v>
      </c>
      <c r="W2" s="57"/>
      <c r="X2" s="59"/>
      <c r="Y2" s="16" t="s">
        <v>17</v>
      </c>
      <c r="Z2" s="16" t="s">
        <v>18</v>
      </c>
      <c r="AA2" s="16" t="s">
        <v>19</v>
      </c>
      <c r="AB2" s="16" t="s">
        <v>20</v>
      </c>
      <c r="AC2" s="16" t="s">
        <v>21</v>
      </c>
      <c r="AD2" s="16" t="s">
        <v>22</v>
      </c>
      <c r="AE2" s="16" t="s">
        <v>23</v>
      </c>
      <c r="AF2" s="16" t="s">
        <v>24</v>
      </c>
      <c r="AG2" s="16" t="s">
        <v>25</v>
      </c>
      <c r="AH2" s="16" t="s">
        <v>26</v>
      </c>
      <c r="AI2" s="16" t="s">
        <v>27</v>
      </c>
      <c r="AJ2" s="16" t="s">
        <v>28</v>
      </c>
      <c r="AK2" s="16" t="s">
        <v>29</v>
      </c>
      <c r="AL2" s="16" t="s">
        <v>30</v>
      </c>
      <c r="AM2" s="16" t="s">
        <v>31</v>
      </c>
      <c r="AN2" s="16" t="s">
        <v>32</v>
      </c>
      <c r="AO2" s="16" t="s">
        <v>33</v>
      </c>
      <c r="AP2" s="16" t="s">
        <v>34</v>
      </c>
      <c r="AQ2" s="16" t="s">
        <v>35</v>
      </c>
      <c r="AR2" s="16" t="s">
        <v>36</v>
      </c>
      <c r="AS2" s="15" t="s">
        <v>11</v>
      </c>
      <c r="AT2" s="59"/>
    </row>
    <row r="3" spans="1:46" ht="15.75" x14ac:dyDescent="0.25">
      <c r="A3" s="19" t="s">
        <v>0</v>
      </c>
      <c r="B3" s="22">
        <v>37</v>
      </c>
      <c r="C3" s="22">
        <v>84</v>
      </c>
      <c r="D3" s="22">
        <v>32</v>
      </c>
      <c r="E3" s="22">
        <v>44</v>
      </c>
      <c r="F3" s="22">
        <v>900</v>
      </c>
      <c r="G3" s="22">
        <v>18</v>
      </c>
      <c r="H3" s="22">
        <v>62</v>
      </c>
      <c r="I3" s="22">
        <v>134</v>
      </c>
      <c r="J3" s="22">
        <v>14</v>
      </c>
      <c r="K3" s="22">
        <v>49</v>
      </c>
      <c r="L3" s="22">
        <v>46</v>
      </c>
      <c r="M3" s="22">
        <v>50</v>
      </c>
      <c r="N3" s="22">
        <v>2</v>
      </c>
      <c r="O3" s="22">
        <v>62</v>
      </c>
      <c r="P3" s="22">
        <v>26</v>
      </c>
      <c r="Q3" s="22">
        <v>54</v>
      </c>
      <c r="R3" s="22">
        <v>37</v>
      </c>
      <c r="S3" s="22">
        <v>30</v>
      </c>
      <c r="T3" s="22">
        <v>67</v>
      </c>
      <c r="U3" s="22">
        <v>25</v>
      </c>
      <c r="V3" s="20">
        <f>SUM(B3:U3)</f>
        <v>1773</v>
      </c>
      <c r="W3" s="20">
        <v>568</v>
      </c>
      <c r="X3" s="23">
        <f>V3-W3</f>
        <v>1205</v>
      </c>
      <c r="Y3" s="47" t="s">
        <v>42</v>
      </c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9"/>
      <c r="AT3" s="40"/>
    </row>
    <row r="4" spans="1:46" ht="15.75" x14ac:dyDescent="0.25">
      <c r="A4" s="19" t="s">
        <v>37</v>
      </c>
      <c r="B4" s="22">
        <v>0</v>
      </c>
      <c r="C4" s="22">
        <v>1</v>
      </c>
      <c r="D4" s="22">
        <v>0</v>
      </c>
      <c r="E4" s="22">
        <v>0</v>
      </c>
      <c r="F4" s="22">
        <v>4</v>
      </c>
      <c r="G4" s="22">
        <v>0</v>
      </c>
      <c r="H4" s="22">
        <v>0</v>
      </c>
      <c r="I4" s="22">
        <v>1</v>
      </c>
      <c r="J4" s="22">
        <v>0</v>
      </c>
      <c r="K4" s="22">
        <v>0</v>
      </c>
      <c r="L4" s="22">
        <v>1</v>
      </c>
      <c r="M4" s="22">
        <v>2</v>
      </c>
      <c r="N4" s="22">
        <v>0</v>
      </c>
      <c r="O4" s="22">
        <v>1</v>
      </c>
      <c r="P4" s="22">
        <v>0</v>
      </c>
      <c r="Q4" s="22">
        <v>1</v>
      </c>
      <c r="R4" s="22">
        <v>0</v>
      </c>
      <c r="S4" s="22">
        <v>0</v>
      </c>
      <c r="T4" s="22">
        <v>0</v>
      </c>
      <c r="U4" s="22">
        <v>0</v>
      </c>
      <c r="V4" s="20">
        <f>SUM(B4:U4)</f>
        <v>11</v>
      </c>
      <c r="W4" s="20">
        <v>0</v>
      </c>
      <c r="X4" s="23">
        <f t="shared" ref="X4:X15" si="0">V4-W4</f>
        <v>11</v>
      </c>
      <c r="Y4" s="50" t="s">
        <v>42</v>
      </c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2"/>
      <c r="AT4" s="40"/>
    </row>
    <row r="5" spans="1:46" ht="15.75" x14ac:dyDescent="0.25">
      <c r="A5" s="19" t="s">
        <v>44</v>
      </c>
      <c r="B5" s="22">
        <v>5</v>
      </c>
      <c r="C5" s="22">
        <v>12</v>
      </c>
      <c r="D5" s="22">
        <v>4</v>
      </c>
      <c r="E5" s="22">
        <v>2</v>
      </c>
      <c r="F5" s="22">
        <v>255</v>
      </c>
      <c r="G5" s="22">
        <v>0</v>
      </c>
      <c r="H5" s="22">
        <v>0</v>
      </c>
      <c r="I5" s="22">
        <v>9</v>
      </c>
      <c r="J5" s="22">
        <v>0</v>
      </c>
      <c r="K5" s="22">
        <v>7</v>
      </c>
      <c r="L5" s="22">
        <v>5</v>
      </c>
      <c r="M5" s="22">
        <v>0</v>
      </c>
      <c r="N5" s="22">
        <v>0</v>
      </c>
      <c r="O5" s="22">
        <v>1</v>
      </c>
      <c r="P5" s="22">
        <v>5</v>
      </c>
      <c r="Q5" s="22">
        <v>3</v>
      </c>
      <c r="R5" s="22">
        <v>1</v>
      </c>
      <c r="S5" s="22">
        <v>3</v>
      </c>
      <c r="T5" s="22">
        <v>8</v>
      </c>
      <c r="U5" s="22">
        <v>2</v>
      </c>
      <c r="V5" s="20">
        <f t="shared" ref="V5:V15" si="1">SUM(B5:U5)</f>
        <v>322</v>
      </c>
      <c r="W5" s="20">
        <v>57</v>
      </c>
      <c r="X5" s="23">
        <f t="shared" si="0"/>
        <v>265</v>
      </c>
      <c r="Y5" s="50" t="s">
        <v>42</v>
      </c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2"/>
      <c r="AT5" s="40"/>
    </row>
    <row r="6" spans="1:46" ht="15.75" x14ac:dyDescent="0.25">
      <c r="A6" s="19" t="s">
        <v>1</v>
      </c>
      <c r="B6" s="22">
        <v>0</v>
      </c>
      <c r="C6" s="22">
        <v>3</v>
      </c>
      <c r="D6" s="22">
        <v>0</v>
      </c>
      <c r="E6" s="22">
        <v>0</v>
      </c>
      <c r="F6" s="22">
        <v>18</v>
      </c>
      <c r="G6" s="22">
        <v>1</v>
      </c>
      <c r="H6" s="22">
        <v>0</v>
      </c>
      <c r="I6" s="22">
        <v>1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1</v>
      </c>
      <c r="P6" s="22">
        <v>0</v>
      </c>
      <c r="Q6" s="22">
        <v>0</v>
      </c>
      <c r="R6" s="22">
        <v>1</v>
      </c>
      <c r="S6" s="22">
        <v>1</v>
      </c>
      <c r="T6" s="22">
        <v>1</v>
      </c>
      <c r="U6" s="22">
        <v>0</v>
      </c>
      <c r="V6" s="20">
        <f t="shared" si="1"/>
        <v>27</v>
      </c>
      <c r="W6" s="20">
        <v>3</v>
      </c>
      <c r="X6" s="23">
        <f t="shared" si="0"/>
        <v>24</v>
      </c>
      <c r="Y6" s="50" t="s">
        <v>42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2"/>
      <c r="AT6" s="40"/>
    </row>
    <row r="7" spans="1:46" ht="15.75" x14ac:dyDescent="0.25">
      <c r="A7" s="19" t="s">
        <v>2</v>
      </c>
      <c r="B7" s="22">
        <v>3</v>
      </c>
      <c r="C7" s="22">
        <v>3</v>
      </c>
      <c r="D7" s="22">
        <v>2</v>
      </c>
      <c r="E7" s="22">
        <v>0</v>
      </c>
      <c r="F7" s="22">
        <v>14</v>
      </c>
      <c r="G7" s="22">
        <v>0</v>
      </c>
      <c r="H7" s="22">
        <v>3</v>
      </c>
      <c r="I7" s="22">
        <v>2</v>
      </c>
      <c r="J7" s="22">
        <v>0</v>
      </c>
      <c r="K7" s="22">
        <v>0</v>
      </c>
      <c r="L7" s="22">
        <v>3</v>
      </c>
      <c r="M7" s="22">
        <v>5</v>
      </c>
      <c r="N7" s="22">
        <v>0</v>
      </c>
      <c r="O7" s="22">
        <v>2</v>
      </c>
      <c r="P7" s="22">
        <v>0</v>
      </c>
      <c r="Q7" s="22">
        <v>3</v>
      </c>
      <c r="R7" s="22">
        <v>0</v>
      </c>
      <c r="S7" s="22">
        <v>0</v>
      </c>
      <c r="T7" s="22">
        <v>3</v>
      </c>
      <c r="U7" s="22">
        <v>1</v>
      </c>
      <c r="V7" s="20">
        <f t="shared" si="1"/>
        <v>44</v>
      </c>
      <c r="W7" s="20">
        <v>19</v>
      </c>
      <c r="X7" s="23">
        <f t="shared" si="0"/>
        <v>25</v>
      </c>
      <c r="Y7" s="50" t="s">
        <v>42</v>
      </c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2"/>
      <c r="AT7" s="40"/>
    </row>
    <row r="8" spans="1:46" s="38" customFormat="1" ht="15.75" x14ac:dyDescent="0.25">
      <c r="A8" s="19" t="s">
        <v>3</v>
      </c>
      <c r="B8" s="37">
        <v>1</v>
      </c>
      <c r="C8" s="37">
        <v>1</v>
      </c>
      <c r="D8" s="37">
        <v>2</v>
      </c>
      <c r="E8" s="37">
        <v>1</v>
      </c>
      <c r="F8" s="37">
        <v>20</v>
      </c>
      <c r="G8" s="37">
        <v>1</v>
      </c>
      <c r="H8" s="37">
        <v>1</v>
      </c>
      <c r="I8" s="37">
        <v>2</v>
      </c>
      <c r="J8" s="37">
        <v>1</v>
      </c>
      <c r="K8" s="37">
        <v>1</v>
      </c>
      <c r="L8" s="37">
        <v>1</v>
      </c>
      <c r="M8" s="37">
        <v>1</v>
      </c>
      <c r="N8" s="37">
        <v>6</v>
      </c>
      <c r="O8" s="37">
        <v>5</v>
      </c>
      <c r="P8" s="37">
        <v>2</v>
      </c>
      <c r="Q8" s="37">
        <v>2</v>
      </c>
      <c r="R8" s="37">
        <v>3</v>
      </c>
      <c r="S8" s="37">
        <v>1</v>
      </c>
      <c r="T8" s="37">
        <v>8</v>
      </c>
      <c r="U8" s="37">
        <v>1</v>
      </c>
      <c r="V8" s="30">
        <f t="shared" si="1"/>
        <v>61</v>
      </c>
      <c r="W8" s="30">
        <v>19</v>
      </c>
      <c r="X8" s="23">
        <f t="shared" si="0"/>
        <v>42</v>
      </c>
      <c r="Y8" s="37">
        <v>5</v>
      </c>
      <c r="Z8" s="37">
        <v>1</v>
      </c>
      <c r="AA8" s="37">
        <v>2</v>
      </c>
      <c r="AB8" s="37">
        <v>7</v>
      </c>
      <c r="AC8" s="37">
        <v>21</v>
      </c>
      <c r="AD8" s="37">
        <v>1</v>
      </c>
      <c r="AE8" s="37">
        <v>0</v>
      </c>
      <c r="AF8" s="37">
        <v>4</v>
      </c>
      <c r="AG8" s="37">
        <v>2</v>
      </c>
      <c r="AH8" s="37">
        <v>1</v>
      </c>
      <c r="AI8" s="37">
        <v>2</v>
      </c>
      <c r="AJ8" s="37">
        <v>1</v>
      </c>
      <c r="AK8" s="37">
        <v>1</v>
      </c>
      <c r="AL8" s="37">
        <v>4</v>
      </c>
      <c r="AM8" s="37">
        <v>2</v>
      </c>
      <c r="AN8" s="37">
        <v>3</v>
      </c>
      <c r="AO8" s="37">
        <v>3</v>
      </c>
      <c r="AP8" s="37">
        <v>10</v>
      </c>
      <c r="AQ8" s="37">
        <v>9</v>
      </c>
      <c r="AR8" s="37">
        <v>0</v>
      </c>
      <c r="AS8" s="30">
        <f>SUM(Y8:AR8)</f>
        <v>79</v>
      </c>
      <c r="AT8" s="40"/>
    </row>
    <row r="9" spans="1:46" s="38" customFormat="1" ht="15.75" x14ac:dyDescent="0.25">
      <c r="A9" s="19" t="s">
        <v>4</v>
      </c>
      <c r="B9" s="37">
        <v>0</v>
      </c>
      <c r="C9" s="37">
        <v>0</v>
      </c>
      <c r="D9" s="37">
        <v>0</v>
      </c>
      <c r="E9" s="37">
        <v>0</v>
      </c>
      <c r="F9" s="37">
        <v>4</v>
      </c>
      <c r="G9" s="37">
        <v>0</v>
      </c>
      <c r="H9" s="37">
        <v>0</v>
      </c>
      <c r="I9" s="37">
        <v>2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0">
        <f t="shared" si="1"/>
        <v>6</v>
      </c>
      <c r="W9" s="30">
        <v>0</v>
      </c>
      <c r="X9" s="23">
        <f t="shared" si="0"/>
        <v>6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0">
        <f>SUM(Y9:AR9)</f>
        <v>0</v>
      </c>
      <c r="AT9" s="40"/>
    </row>
    <row r="10" spans="1:46" ht="15.75" x14ac:dyDescent="0.25">
      <c r="A10" s="19" t="s">
        <v>5</v>
      </c>
      <c r="B10" s="22">
        <v>0</v>
      </c>
      <c r="C10" s="22">
        <v>1</v>
      </c>
      <c r="D10" s="22">
        <v>2</v>
      </c>
      <c r="E10" s="22">
        <v>0</v>
      </c>
      <c r="F10" s="22">
        <v>23</v>
      </c>
      <c r="G10" s="22">
        <v>0</v>
      </c>
      <c r="H10" s="22">
        <v>0</v>
      </c>
      <c r="I10" s="22">
        <v>1</v>
      </c>
      <c r="J10" s="22">
        <v>0</v>
      </c>
      <c r="K10" s="22">
        <v>0</v>
      </c>
      <c r="L10" s="22">
        <v>1</v>
      </c>
      <c r="M10" s="22">
        <v>2</v>
      </c>
      <c r="N10" s="22">
        <v>0</v>
      </c>
      <c r="O10" s="22">
        <v>5</v>
      </c>
      <c r="P10" s="22">
        <v>0</v>
      </c>
      <c r="Q10" s="22">
        <v>1</v>
      </c>
      <c r="R10" s="22">
        <v>0</v>
      </c>
      <c r="S10" s="22">
        <v>0</v>
      </c>
      <c r="T10" s="22">
        <v>4</v>
      </c>
      <c r="U10" s="22">
        <v>0</v>
      </c>
      <c r="V10" s="20">
        <f t="shared" si="1"/>
        <v>40</v>
      </c>
      <c r="W10" s="20">
        <v>1</v>
      </c>
      <c r="X10" s="23">
        <f t="shared" si="0"/>
        <v>39</v>
      </c>
      <c r="Y10" s="50" t="s">
        <v>42</v>
      </c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2"/>
      <c r="AT10" s="40"/>
    </row>
    <row r="11" spans="1:46" s="38" customFormat="1" ht="15.75" x14ac:dyDescent="0.25">
      <c r="A11" s="19" t="s">
        <v>6</v>
      </c>
      <c r="B11" s="37">
        <v>1</v>
      </c>
      <c r="C11" s="37">
        <v>7</v>
      </c>
      <c r="D11" s="37">
        <v>0</v>
      </c>
      <c r="E11" s="37">
        <v>0</v>
      </c>
      <c r="F11" s="37">
        <v>44</v>
      </c>
      <c r="G11" s="37">
        <v>0</v>
      </c>
      <c r="H11" s="37">
        <v>0</v>
      </c>
      <c r="I11" s="37">
        <v>6</v>
      </c>
      <c r="J11" s="37">
        <v>1</v>
      </c>
      <c r="K11" s="37">
        <v>2</v>
      </c>
      <c r="L11" s="37">
        <v>1</v>
      </c>
      <c r="M11" s="37">
        <v>6</v>
      </c>
      <c r="N11" s="37">
        <v>2</v>
      </c>
      <c r="O11" s="37">
        <v>8</v>
      </c>
      <c r="P11" s="37">
        <v>2</v>
      </c>
      <c r="Q11" s="37">
        <v>2</v>
      </c>
      <c r="R11" s="37">
        <v>1</v>
      </c>
      <c r="S11" s="37">
        <v>0</v>
      </c>
      <c r="T11" s="37">
        <v>0</v>
      </c>
      <c r="U11" s="37">
        <v>3</v>
      </c>
      <c r="V11" s="30">
        <f t="shared" si="1"/>
        <v>86</v>
      </c>
      <c r="W11" s="30">
        <v>22</v>
      </c>
      <c r="X11" s="23">
        <f t="shared" si="0"/>
        <v>64</v>
      </c>
      <c r="Y11" s="37">
        <v>13</v>
      </c>
      <c r="Z11" s="37">
        <v>12</v>
      </c>
      <c r="AA11" s="37">
        <v>3</v>
      </c>
      <c r="AB11" s="37">
        <v>6</v>
      </c>
      <c r="AC11" s="37">
        <v>49</v>
      </c>
      <c r="AD11" s="37">
        <v>7</v>
      </c>
      <c r="AE11" s="37">
        <v>0</v>
      </c>
      <c r="AF11" s="37">
        <v>4</v>
      </c>
      <c r="AG11" s="37">
        <v>1</v>
      </c>
      <c r="AH11" s="37">
        <v>0</v>
      </c>
      <c r="AI11" s="37">
        <v>2</v>
      </c>
      <c r="AJ11" s="37">
        <v>6</v>
      </c>
      <c r="AK11" s="37">
        <v>2</v>
      </c>
      <c r="AL11" s="37">
        <v>6</v>
      </c>
      <c r="AM11" s="37">
        <v>2</v>
      </c>
      <c r="AN11" s="37">
        <v>1</v>
      </c>
      <c r="AO11" s="37">
        <v>0</v>
      </c>
      <c r="AP11" s="37">
        <v>4</v>
      </c>
      <c r="AQ11" s="37">
        <v>2</v>
      </c>
      <c r="AR11" s="37">
        <v>8</v>
      </c>
      <c r="AS11" s="30">
        <f>SUM(Y11:AR11)</f>
        <v>128</v>
      </c>
      <c r="AT11" s="40"/>
    </row>
    <row r="12" spans="1:46" ht="15.75" x14ac:dyDescent="0.25">
      <c r="A12" s="19" t="s">
        <v>7</v>
      </c>
      <c r="B12" s="22">
        <v>0</v>
      </c>
      <c r="C12" s="22">
        <v>1</v>
      </c>
      <c r="D12" s="22">
        <v>1</v>
      </c>
      <c r="E12" s="22">
        <v>1</v>
      </c>
      <c r="F12" s="22">
        <v>8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1</v>
      </c>
      <c r="U12" s="22">
        <v>0</v>
      </c>
      <c r="V12" s="20">
        <f t="shared" si="1"/>
        <v>12</v>
      </c>
      <c r="W12" s="20">
        <v>0</v>
      </c>
      <c r="X12" s="23">
        <f t="shared" si="0"/>
        <v>12</v>
      </c>
      <c r="Y12" s="50" t="s">
        <v>42</v>
      </c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2"/>
      <c r="AT12" s="40"/>
    </row>
    <row r="13" spans="1:46" ht="15.75" x14ac:dyDescent="0.25">
      <c r="A13" s="19" t="s">
        <v>8</v>
      </c>
      <c r="B13" s="22">
        <v>15</v>
      </c>
      <c r="C13" s="22">
        <v>4</v>
      </c>
      <c r="D13" s="22">
        <v>9</v>
      </c>
      <c r="E13" s="22">
        <v>1</v>
      </c>
      <c r="F13" s="22">
        <v>18</v>
      </c>
      <c r="G13" s="22">
        <v>7</v>
      </c>
      <c r="H13" s="22">
        <v>1</v>
      </c>
      <c r="I13" s="22">
        <v>10</v>
      </c>
      <c r="J13" s="22">
        <v>1</v>
      </c>
      <c r="K13" s="22">
        <v>1</v>
      </c>
      <c r="L13" s="22">
        <v>1</v>
      </c>
      <c r="M13" s="22">
        <v>4</v>
      </c>
      <c r="N13" s="22">
        <v>2</v>
      </c>
      <c r="O13" s="22">
        <v>16</v>
      </c>
      <c r="P13" s="22">
        <v>1</v>
      </c>
      <c r="Q13" s="22">
        <v>1</v>
      </c>
      <c r="R13" s="22">
        <v>2</v>
      </c>
      <c r="S13" s="22">
        <v>1</v>
      </c>
      <c r="T13" s="22">
        <v>1</v>
      </c>
      <c r="U13" s="22">
        <v>3</v>
      </c>
      <c r="V13" s="20">
        <f t="shared" si="1"/>
        <v>99</v>
      </c>
      <c r="W13" s="20">
        <v>64</v>
      </c>
      <c r="X13" s="23">
        <f t="shared" si="0"/>
        <v>35</v>
      </c>
      <c r="Y13" s="50" t="s">
        <v>42</v>
      </c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2"/>
      <c r="AT13" s="40"/>
    </row>
    <row r="14" spans="1:46" ht="15.75" x14ac:dyDescent="0.25">
      <c r="A14" s="19" t="s">
        <v>9</v>
      </c>
      <c r="B14" s="22">
        <v>2</v>
      </c>
      <c r="C14" s="22">
        <v>2</v>
      </c>
      <c r="D14" s="22">
        <v>2</v>
      </c>
      <c r="E14" s="22">
        <v>1</v>
      </c>
      <c r="F14" s="22">
        <v>48</v>
      </c>
      <c r="G14" s="22">
        <v>0</v>
      </c>
      <c r="H14" s="22">
        <v>0</v>
      </c>
      <c r="I14" s="22">
        <v>2</v>
      </c>
      <c r="J14" s="22">
        <v>0</v>
      </c>
      <c r="K14" s="22">
        <v>0</v>
      </c>
      <c r="L14" s="22">
        <v>2</v>
      </c>
      <c r="M14" s="22">
        <v>2</v>
      </c>
      <c r="N14" s="22">
        <v>0</v>
      </c>
      <c r="O14" s="22">
        <v>3</v>
      </c>
      <c r="P14" s="22">
        <v>0</v>
      </c>
      <c r="Q14" s="22">
        <v>0</v>
      </c>
      <c r="R14" s="22">
        <v>0</v>
      </c>
      <c r="S14" s="22">
        <v>0</v>
      </c>
      <c r="T14" s="22">
        <v>1</v>
      </c>
      <c r="U14" s="22">
        <v>0</v>
      </c>
      <c r="V14" s="20">
        <f t="shared" si="1"/>
        <v>65</v>
      </c>
      <c r="W14" s="20">
        <v>19</v>
      </c>
      <c r="X14" s="23">
        <f t="shared" si="0"/>
        <v>46</v>
      </c>
      <c r="Y14" s="50" t="s">
        <v>42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2"/>
      <c r="AT14" s="40"/>
    </row>
    <row r="15" spans="1:46" s="38" customFormat="1" ht="16.5" thickBot="1" x14ac:dyDescent="0.3">
      <c r="A15" s="19" t="s">
        <v>10</v>
      </c>
      <c r="B15" s="37">
        <v>4</v>
      </c>
      <c r="C15" s="37">
        <v>0</v>
      </c>
      <c r="D15" s="37">
        <v>0</v>
      </c>
      <c r="E15" s="37">
        <v>0</v>
      </c>
      <c r="F15" s="37">
        <v>6</v>
      </c>
      <c r="G15" s="37">
        <v>0</v>
      </c>
      <c r="H15" s="37">
        <v>0</v>
      </c>
      <c r="I15" s="37">
        <v>2</v>
      </c>
      <c r="J15" s="37">
        <v>0</v>
      </c>
      <c r="K15" s="37">
        <v>2</v>
      </c>
      <c r="L15" s="37">
        <v>1</v>
      </c>
      <c r="M15" s="37">
        <v>1</v>
      </c>
      <c r="N15" s="37">
        <v>0</v>
      </c>
      <c r="O15" s="37">
        <v>3</v>
      </c>
      <c r="P15" s="37">
        <v>3</v>
      </c>
      <c r="Q15" s="37">
        <v>3</v>
      </c>
      <c r="R15" s="37">
        <v>0</v>
      </c>
      <c r="S15" s="37">
        <v>0</v>
      </c>
      <c r="T15" s="37">
        <v>1</v>
      </c>
      <c r="U15" s="37">
        <v>1</v>
      </c>
      <c r="V15" s="30">
        <f t="shared" si="1"/>
        <v>27</v>
      </c>
      <c r="W15" s="30">
        <v>0</v>
      </c>
      <c r="X15" s="23">
        <f t="shared" si="0"/>
        <v>27</v>
      </c>
      <c r="Y15" s="39">
        <v>2</v>
      </c>
      <c r="Z15" s="37">
        <v>2</v>
      </c>
      <c r="AA15" s="37">
        <v>3</v>
      </c>
      <c r="AB15" s="37">
        <v>0</v>
      </c>
      <c r="AC15" s="37">
        <v>6</v>
      </c>
      <c r="AD15" s="37">
        <v>3</v>
      </c>
      <c r="AE15" s="37">
        <v>0</v>
      </c>
      <c r="AF15" s="37">
        <v>1</v>
      </c>
      <c r="AG15" s="37">
        <v>0</v>
      </c>
      <c r="AH15" s="37">
        <v>0</v>
      </c>
      <c r="AI15" s="37">
        <v>0</v>
      </c>
      <c r="AJ15" s="37">
        <v>1</v>
      </c>
      <c r="AK15" s="37">
        <v>0</v>
      </c>
      <c r="AL15" s="37">
        <v>0</v>
      </c>
      <c r="AM15" s="37">
        <v>0</v>
      </c>
      <c r="AN15" s="37">
        <v>1</v>
      </c>
      <c r="AO15" s="37">
        <v>0</v>
      </c>
      <c r="AP15" s="37">
        <v>0</v>
      </c>
      <c r="AQ15" s="37">
        <v>3</v>
      </c>
      <c r="AR15" s="37">
        <v>0</v>
      </c>
      <c r="AS15" s="30">
        <f>SUM(Y15:AR15)</f>
        <v>22</v>
      </c>
      <c r="AT15" s="40"/>
    </row>
    <row r="16" spans="1:46" s="2" customFormat="1" ht="16.5" thickBot="1" x14ac:dyDescent="0.3">
      <c r="A16" s="18" t="s">
        <v>11</v>
      </c>
      <c r="B16" s="25">
        <f t="shared" ref="B16:AS16" si="2">SUM(B3:B15)</f>
        <v>68</v>
      </c>
      <c r="C16" s="25">
        <f t="shared" si="2"/>
        <v>119</v>
      </c>
      <c r="D16" s="25">
        <f t="shared" si="2"/>
        <v>54</v>
      </c>
      <c r="E16" s="25">
        <f t="shared" si="2"/>
        <v>50</v>
      </c>
      <c r="F16" s="25">
        <f t="shared" si="2"/>
        <v>1362</v>
      </c>
      <c r="G16" s="25">
        <f t="shared" si="2"/>
        <v>27</v>
      </c>
      <c r="H16" s="25">
        <f t="shared" si="2"/>
        <v>67</v>
      </c>
      <c r="I16" s="25">
        <f t="shared" si="2"/>
        <v>172</v>
      </c>
      <c r="J16" s="25">
        <f t="shared" si="2"/>
        <v>17</v>
      </c>
      <c r="K16" s="25">
        <f t="shared" si="2"/>
        <v>62</v>
      </c>
      <c r="L16" s="25">
        <f t="shared" si="2"/>
        <v>62</v>
      </c>
      <c r="M16" s="25">
        <f t="shared" si="2"/>
        <v>73</v>
      </c>
      <c r="N16" s="25">
        <f t="shared" si="2"/>
        <v>12</v>
      </c>
      <c r="O16" s="25">
        <f t="shared" si="2"/>
        <v>107</v>
      </c>
      <c r="P16" s="25">
        <f t="shared" si="2"/>
        <v>39</v>
      </c>
      <c r="Q16" s="25">
        <f t="shared" si="2"/>
        <v>70</v>
      </c>
      <c r="R16" s="25">
        <f t="shared" si="2"/>
        <v>45</v>
      </c>
      <c r="S16" s="25">
        <f t="shared" si="2"/>
        <v>36</v>
      </c>
      <c r="T16" s="25">
        <f t="shared" si="2"/>
        <v>95</v>
      </c>
      <c r="U16" s="25">
        <f t="shared" si="2"/>
        <v>36</v>
      </c>
      <c r="V16" s="26">
        <f t="shared" si="2"/>
        <v>2573</v>
      </c>
      <c r="W16" s="26">
        <f t="shared" si="2"/>
        <v>772</v>
      </c>
      <c r="X16" s="24">
        <f t="shared" si="2"/>
        <v>1801</v>
      </c>
      <c r="Y16" s="25">
        <f t="shared" si="2"/>
        <v>20</v>
      </c>
      <c r="Z16" s="25">
        <f t="shared" si="2"/>
        <v>15</v>
      </c>
      <c r="AA16" s="25">
        <f t="shared" si="2"/>
        <v>8</v>
      </c>
      <c r="AB16" s="25">
        <f t="shared" si="2"/>
        <v>13</v>
      </c>
      <c r="AC16" s="25">
        <f t="shared" si="2"/>
        <v>76</v>
      </c>
      <c r="AD16" s="25">
        <f t="shared" si="2"/>
        <v>11</v>
      </c>
      <c r="AE16" s="25">
        <f t="shared" si="2"/>
        <v>0</v>
      </c>
      <c r="AF16" s="25">
        <f t="shared" si="2"/>
        <v>9</v>
      </c>
      <c r="AG16" s="25">
        <f t="shared" si="2"/>
        <v>3</v>
      </c>
      <c r="AH16" s="25">
        <f t="shared" si="2"/>
        <v>1</v>
      </c>
      <c r="AI16" s="25">
        <f t="shared" si="2"/>
        <v>4</v>
      </c>
      <c r="AJ16" s="25">
        <f t="shared" si="2"/>
        <v>8</v>
      </c>
      <c r="AK16" s="25">
        <f t="shared" si="2"/>
        <v>3</v>
      </c>
      <c r="AL16" s="25">
        <f t="shared" si="2"/>
        <v>10</v>
      </c>
      <c r="AM16" s="25">
        <f t="shared" si="2"/>
        <v>4</v>
      </c>
      <c r="AN16" s="25">
        <f t="shared" si="2"/>
        <v>5</v>
      </c>
      <c r="AO16" s="25">
        <f t="shared" si="2"/>
        <v>3</v>
      </c>
      <c r="AP16" s="25">
        <f t="shared" si="2"/>
        <v>14</v>
      </c>
      <c r="AQ16" s="25">
        <f t="shared" si="2"/>
        <v>14</v>
      </c>
      <c r="AR16" s="25">
        <f t="shared" si="2"/>
        <v>8</v>
      </c>
      <c r="AS16" s="26">
        <f t="shared" si="2"/>
        <v>229</v>
      </c>
      <c r="AT16" s="24">
        <f>X16+AS16</f>
        <v>2030</v>
      </c>
    </row>
    <row r="18" spans="10:10" x14ac:dyDescent="0.25">
      <c r="J18" s="2"/>
    </row>
  </sheetData>
  <mergeCells count="15">
    <mergeCell ref="AT1:AT2"/>
    <mergeCell ref="Y1:AS1"/>
    <mergeCell ref="Y14:AS14"/>
    <mergeCell ref="Y5:AS5"/>
    <mergeCell ref="A1:A2"/>
    <mergeCell ref="B1:V1"/>
    <mergeCell ref="W1:W2"/>
    <mergeCell ref="X1:X2"/>
    <mergeCell ref="Y3:AS3"/>
    <mergeCell ref="Y10:AS10"/>
    <mergeCell ref="Y13:AS13"/>
    <mergeCell ref="Y4:AS4"/>
    <mergeCell ref="Y6:AS6"/>
    <mergeCell ref="Y7:AS7"/>
    <mergeCell ref="Y12:AS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36A5B24472ED34185FDDDDBF084976A" ma:contentTypeVersion="" ma:contentTypeDescription="Új dokumentum létrehozása." ma:contentTypeScope="" ma:versionID="0dba2f8557625aff265903cf366d3f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2D293-4E1D-41E1-ABBC-88082031C8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4C2DB-DCC9-4533-BB9F-729A9229F48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723ACF-863F-4AC0-BDB2-FA9835007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Keretszámok_2019-2020.II. félév</vt:lpstr>
      <vt:lpstr>Keretszámok_részletezése</vt:lpstr>
      <vt:lpstr>'Keretszámok_2019-2020.II. félév'!Nyomtatási_terület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2020-02-04T13:54:29Z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0x010100736A5B24472ED34185FDDDDBF084976A</vt:lpwstr>
  </property>
</Properties>
</file>